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ese\OneDrive\Documents\U3A\Current U3A docs\Docs 201920\Financial statements in year 2019 2020\"/>
    </mc:Choice>
  </mc:AlternateContent>
  <xr:revisionPtr revIDLastSave="0" documentId="13_ncr:1_{D67D4C0C-DB41-41D2-9566-AD2164BAC64C}" xr6:coauthVersionLast="45" xr6:coauthVersionMax="45" xr10:uidLastSave="{00000000-0000-0000-0000-000000000000}"/>
  <bookViews>
    <workbookView xWindow="0" yWindow="0" windowWidth="16305" windowHeight="15600" xr2:uid="{8187BDD5-4969-4657-8903-6C52812D20A5}"/>
  </bookViews>
  <sheets>
    <sheet name="Sheet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2" i="1" l="1"/>
  <c r="J42" i="1"/>
  <c r="G39" i="1"/>
  <c r="G42" i="1" s="1"/>
  <c r="G34" i="1"/>
  <c r="M30" i="1"/>
  <c r="J30" i="1"/>
  <c r="F28" i="1"/>
  <c r="F27" i="1"/>
  <c r="F26" i="1"/>
  <c r="F25" i="1"/>
  <c r="F24" i="1"/>
  <c r="F23" i="1"/>
  <c r="F22" i="1"/>
  <c r="F21" i="1"/>
  <c r="F20" i="1"/>
  <c r="F19" i="1"/>
  <c r="F18" i="1"/>
  <c r="M15" i="1"/>
  <c r="M32" i="1" s="1"/>
  <c r="M36" i="1" s="1"/>
  <c r="M46" i="1" s="1"/>
  <c r="J15" i="1"/>
  <c r="J32" i="1" s="1"/>
  <c r="J36" i="1" s="1"/>
  <c r="J46" i="1" s="1"/>
  <c r="F14" i="1"/>
  <c r="F13" i="1"/>
  <c r="F12" i="1"/>
  <c r="F11" i="1"/>
  <c r="F10" i="1"/>
  <c r="G30" i="1" l="1"/>
  <c r="G15" i="1"/>
  <c r="G32" i="1" s="1"/>
  <c r="G36" i="1" s="1"/>
  <c r="G46" i="1" l="1"/>
  <c r="H49" i="1"/>
  <c r="H51" i="1" s="1"/>
</calcChain>
</file>

<file path=xl/sharedStrings.xml><?xml version="1.0" encoding="utf-8"?>
<sst xmlns="http://schemas.openxmlformats.org/spreadsheetml/2006/main" count="66" uniqueCount="54">
  <si>
    <t>Basingstoke - Old Basing U3A</t>
  </si>
  <si>
    <t>Actual</t>
  </si>
  <si>
    <t>Budget</t>
  </si>
  <si>
    <t>Budget revised</t>
  </si>
  <si>
    <t>2019/20</t>
  </si>
  <si>
    <t>Financial Statement</t>
  </si>
  <si>
    <t>Membership Cost</t>
  </si>
  <si>
    <t>Receipts</t>
  </si>
  <si>
    <t>£</t>
  </si>
  <si>
    <t>F</t>
  </si>
  <si>
    <t>Membership</t>
  </si>
  <si>
    <t>H</t>
  </si>
  <si>
    <t>Sale of Goods</t>
  </si>
  <si>
    <t>I</t>
  </si>
  <si>
    <t>Gift Aid/Grants</t>
  </si>
  <si>
    <t>K</t>
  </si>
  <si>
    <t>Printing</t>
  </si>
  <si>
    <t>M</t>
  </si>
  <si>
    <t>Transfer/Cash in</t>
  </si>
  <si>
    <t>Payments</t>
  </si>
  <si>
    <t>G</t>
  </si>
  <si>
    <t>Hire of Venues</t>
  </si>
  <si>
    <t>Stationery/Printing</t>
  </si>
  <si>
    <t xml:space="preserve"> </t>
  </si>
  <si>
    <t>Postage/Publicity/Tel/Travel</t>
  </si>
  <si>
    <t>J</t>
  </si>
  <si>
    <t>Speakers Fees</t>
  </si>
  <si>
    <t>Insurance/CLA</t>
  </si>
  <si>
    <t>L</t>
  </si>
  <si>
    <t>Capitation/Beacon/D. Mail</t>
  </si>
  <si>
    <t>Consumables</t>
  </si>
  <si>
    <t>N</t>
  </si>
  <si>
    <t>Assets &lt;£100</t>
  </si>
  <si>
    <t>O</t>
  </si>
  <si>
    <t>Assets&gt;£100</t>
  </si>
  <si>
    <t>R</t>
  </si>
  <si>
    <t>Transfer/Cash out</t>
  </si>
  <si>
    <t>S</t>
  </si>
  <si>
    <t>Hook/GL Teas</t>
  </si>
  <si>
    <t>Paypal charges</t>
  </si>
  <si>
    <t>Surplus of Receipts over Payments</t>
  </si>
  <si>
    <t>Bank at start of year</t>
  </si>
  <si>
    <t>Social Correction</t>
  </si>
  <si>
    <t>Transfer in/out of Savings Acc.</t>
  </si>
  <si>
    <t>Total</t>
  </si>
  <si>
    <t>Savings interest to date</t>
  </si>
  <si>
    <t>Savings Account at start</t>
  </si>
  <si>
    <t>Input/Output</t>
  </si>
  <si>
    <t>Total Savings</t>
  </si>
  <si>
    <t>Paypal account</t>
  </si>
  <si>
    <t>Total Funds Available</t>
  </si>
  <si>
    <t>Current account</t>
  </si>
  <si>
    <t>Add back unpresented payments</t>
  </si>
  <si>
    <t>Total cash at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</si>
</sst>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165" fontId="1" fillId="0" borderId="0" xfId="0" applyNumberFormat="1" applyFont="1"/>
    <xf numFmtId="0" fontId="1" fillId="0" borderId="1" xfId="0" applyFont="1" applyBorder="1"/>
    <xf numFmtId="4" fontId="0" fillId="0" borderId="0" xfId="0" applyNumberFormat="1"/>
    <xf numFmtId="2" fontId="0" fillId="0" borderId="0" xfId="0" applyNumberFormat="1"/>
    <xf numFmtId="4" fontId="0" fillId="0" borderId="1" xfId="0" applyNumberFormat="1" applyBorder="1"/>
    <xf numFmtId="2" fontId="0" fillId="0" borderId="1" xfId="0" applyNumberFormat="1" applyBorder="1"/>
    <xf numFmtId="2" fontId="0" fillId="0" borderId="2" xfId="0" applyNumberFormat="1" applyBorder="1"/>
    <xf numFmtId="4" fontId="0" fillId="0" borderId="2" xfId="0" applyNumberFormat="1" applyBorder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ese\OneDrive\Documents\U3A\Current%20U3A%20docs\Docs%20201920\201920%20Group%20Data\U3A%20group%20data%202019-20%20Nov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ese\OneDrive\Documents\U3A\Current%20U3A%20docs\Docs%20201920\201920%20Group%20Data\U3A%20group%20data%202019-20%20April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by month"/>
      <sheetName val="Exp by month"/>
      <sheetName val="2nd Statement"/>
      <sheetName val="Budget Possibilities"/>
      <sheetName val="Social "/>
      <sheetName val="Bank rec"/>
      <sheetName val="Venue contacts"/>
      <sheetName val="Venue payments"/>
      <sheetName val="Group analysis"/>
      <sheetName val="Soc statement"/>
    </sheetNames>
    <sheetDataSet>
      <sheetData sheetId="0">
        <row r="60">
          <cell r="F60">
            <v>12562.5</v>
          </cell>
          <cell r="J60">
            <v>13500</v>
          </cell>
        </row>
      </sheetData>
      <sheetData sheetId="1">
        <row r="89">
          <cell r="G89">
            <v>9199.0700000000015</v>
          </cell>
          <cell r="H89">
            <v>1797.7</v>
          </cell>
          <cell r="I89">
            <v>204.52</v>
          </cell>
          <cell r="J89">
            <v>0</v>
          </cell>
          <cell r="K89">
            <v>120</v>
          </cell>
          <cell r="L89">
            <v>1356.7</v>
          </cell>
          <cell r="M89">
            <v>57</v>
          </cell>
          <cell r="N89">
            <v>162</v>
          </cell>
          <cell r="Q89">
            <v>258.92</v>
          </cell>
        </row>
      </sheetData>
      <sheetData sheetId="2"/>
      <sheetData sheetId="3"/>
      <sheetData sheetId="4">
        <row r="3">
          <cell r="D3">
            <v>954.9399999999996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by month"/>
      <sheetName val="Exp by month"/>
      <sheetName val="2nd Statement"/>
      <sheetName val="Budget Possibilities"/>
      <sheetName val="Social "/>
      <sheetName val="Bank rec"/>
      <sheetName val="Venue contacts"/>
      <sheetName val="Group venue costs"/>
      <sheetName val="Venue payments"/>
      <sheetName val="Group analysis"/>
      <sheetName val="Sheet1"/>
      <sheetName val="Soc statement"/>
    </sheetNames>
    <sheetDataSet>
      <sheetData sheetId="0">
        <row r="66">
          <cell r="F66">
            <v>13462.5</v>
          </cell>
          <cell r="G66">
            <v>0</v>
          </cell>
          <cell r="H66">
            <v>0</v>
          </cell>
          <cell r="I66">
            <v>0</v>
          </cell>
        </row>
      </sheetData>
      <sheetData sheetId="1">
        <row r="124">
          <cell r="G124">
            <v>18463.769999999997</v>
          </cell>
        </row>
      </sheetData>
      <sheetData sheetId="2"/>
      <sheetData sheetId="3"/>
      <sheetData sheetId="4">
        <row r="2">
          <cell r="D2">
            <v>4456.59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27-7411-4BF4-A9EF-F6834B582896}">
  <dimension ref="A2:N110"/>
  <sheetViews>
    <sheetView tabSelected="1" topLeftCell="A19" workbookViewId="0">
      <selection activeCell="I1" sqref="I1:J1048576"/>
    </sheetView>
  </sheetViews>
  <sheetFormatPr defaultRowHeight="15" x14ac:dyDescent="0.25"/>
  <cols>
    <col min="6" max="7" width="10.7109375" customWidth="1"/>
    <col min="8" max="8" width="12.85546875" bestFit="1" customWidth="1"/>
    <col min="9" max="9" width="10.7109375" bestFit="1" customWidth="1"/>
    <col min="12" max="12" width="10.7109375" bestFit="1" customWidth="1"/>
  </cols>
  <sheetData>
    <row r="2" spans="1:13" ht="18.75" x14ac:dyDescent="0.3">
      <c r="B2" s="1" t="s">
        <v>0</v>
      </c>
      <c r="F2" s="1" t="s">
        <v>1</v>
      </c>
      <c r="G2" s="2"/>
      <c r="H2" s="2"/>
      <c r="I2" s="1" t="s">
        <v>2</v>
      </c>
      <c r="J2" s="1"/>
      <c r="K2" s="1"/>
      <c r="L2" s="1" t="s">
        <v>3</v>
      </c>
      <c r="M2" s="1"/>
    </row>
    <row r="3" spans="1:13" ht="18.75" x14ac:dyDescent="0.3">
      <c r="B3" s="1" t="s">
        <v>4</v>
      </c>
    </row>
    <row r="4" spans="1:13" x14ac:dyDescent="0.25">
      <c r="B4" s="2" t="s">
        <v>5</v>
      </c>
      <c r="F4" s="3">
        <v>43799</v>
      </c>
      <c r="I4" s="3">
        <v>43982</v>
      </c>
      <c r="L4" s="3">
        <v>43982</v>
      </c>
    </row>
    <row r="5" spans="1:13" x14ac:dyDescent="0.25">
      <c r="B5" s="2"/>
      <c r="F5" s="3"/>
    </row>
    <row r="6" spans="1:13" x14ac:dyDescent="0.25">
      <c r="B6" s="2" t="s">
        <v>6</v>
      </c>
      <c r="F6" s="4">
        <v>40</v>
      </c>
      <c r="I6" s="5">
        <v>40</v>
      </c>
      <c r="L6" s="5">
        <v>40</v>
      </c>
    </row>
    <row r="8" spans="1:13" ht="15.75" thickBot="1" x14ac:dyDescent="0.3">
      <c r="B8" s="6" t="s">
        <v>7</v>
      </c>
      <c r="F8" t="s">
        <v>8</v>
      </c>
      <c r="I8" t="s">
        <v>8</v>
      </c>
      <c r="L8" t="s">
        <v>8</v>
      </c>
    </row>
    <row r="9" spans="1:13" ht="15.75" thickTop="1" x14ac:dyDescent="0.25"/>
    <row r="10" spans="1:13" x14ac:dyDescent="0.25">
      <c r="A10" t="s">
        <v>9</v>
      </c>
      <c r="B10" t="s">
        <v>10</v>
      </c>
      <c r="F10" s="7">
        <f>+'[1]Income by month'!F60</f>
        <v>12562.5</v>
      </c>
      <c r="G10" s="7"/>
      <c r="H10" s="7"/>
      <c r="I10" s="8">
        <v>32000</v>
      </c>
      <c r="L10" s="8">
        <v>28000</v>
      </c>
    </row>
    <row r="11" spans="1:13" x14ac:dyDescent="0.25">
      <c r="A11" t="s">
        <v>11</v>
      </c>
      <c r="B11" t="s">
        <v>12</v>
      </c>
      <c r="F11" s="7">
        <f>+'[2]Income by month'!G66</f>
        <v>0</v>
      </c>
      <c r="G11" s="7"/>
      <c r="H11" s="7"/>
      <c r="I11" s="8">
        <v>300</v>
      </c>
      <c r="L11" s="8">
        <v>300</v>
      </c>
    </row>
    <row r="12" spans="1:13" x14ac:dyDescent="0.25">
      <c r="A12" t="s">
        <v>13</v>
      </c>
      <c r="B12" t="s">
        <v>14</v>
      </c>
      <c r="F12" s="7">
        <f>+'[2]Income by month'!H66</f>
        <v>0</v>
      </c>
      <c r="G12" s="7"/>
      <c r="H12" s="7"/>
      <c r="I12" s="8">
        <v>5300</v>
      </c>
      <c r="L12" s="8">
        <v>4500</v>
      </c>
    </row>
    <row r="13" spans="1:13" x14ac:dyDescent="0.25">
      <c r="A13" t="s">
        <v>15</v>
      </c>
      <c r="B13" t="s">
        <v>16</v>
      </c>
      <c r="F13" s="8">
        <f>+'[2]Income by month'!I66</f>
        <v>0</v>
      </c>
      <c r="G13" s="7"/>
      <c r="H13" s="7"/>
      <c r="I13" s="8">
        <v>200</v>
      </c>
      <c r="L13" s="8">
        <v>200</v>
      </c>
    </row>
    <row r="14" spans="1:13" x14ac:dyDescent="0.25">
      <c r="A14" t="s">
        <v>17</v>
      </c>
      <c r="B14" t="s">
        <v>18</v>
      </c>
      <c r="F14" s="7">
        <f>+'[1]Income by month'!J60</f>
        <v>13500</v>
      </c>
      <c r="G14" s="7"/>
      <c r="H14" s="7"/>
      <c r="I14" s="8">
        <v>0</v>
      </c>
      <c r="L14" s="8">
        <v>0</v>
      </c>
    </row>
    <row r="15" spans="1:13" ht="15.75" thickBot="1" x14ac:dyDescent="0.3">
      <c r="F15" s="7"/>
      <c r="G15" s="9">
        <f>SUM(F10:F14)</f>
        <v>26062.5</v>
      </c>
      <c r="H15" s="7"/>
      <c r="J15" s="10">
        <f>SUM(I10:I14)</f>
        <v>37800</v>
      </c>
      <c r="M15" s="10">
        <f>SUM(L10:L14)</f>
        <v>33000</v>
      </c>
    </row>
    <row r="16" spans="1:13" ht="15.75" thickTop="1" x14ac:dyDescent="0.25">
      <c r="F16" s="7"/>
      <c r="G16" s="7"/>
      <c r="H16" s="7"/>
    </row>
    <row r="17" spans="1:14" x14ac:dyDescent="0.25">
      <c r="B17" s="2" t="s">
        <v>19</v>
      </c>
      <c r="F17" s="7"/>
      <c r="G17" s="7"/>
      <c r="H17" s="7"/>
    </row>
    <row r="18" spans="1:14" x14ac:dyDescent="0.25">
      <c r="A18" t="s">
        <v>20</v>
      </c>
      <c r="B18" t="s">
        <v>21</v>
      </c>
      <c r="F18" s="7">
        <f>+'[1]Exp by month'!G89</f>
        <v>9199.0700000000015</v>
      </c>
      <c r="G18" s="7"/>
      <c r="H18" s="7"/>
      <c r="I18" s="8">
        <v>26000</v>
      </c>
      <c r="L18" s="8">
        <v>26000</v>
      </c>
      <c r="N18">
        <v>0.3</v>
      </c>
    </row>
    <row r="19" spans="1:14" x14ac:dyDescent="0.25">
      <c r="A19" t="s">
        <v>11</v>
      </c>
      <c r="B19" t="s">
        <v>22</v>
      </c>
      <c r="F19" s="7">
        <f>+'[1]Exp by month'!H89</f>
        <v>1797.7</v>
      </c>
      <c r="G19" s="7"/>
      <c r="H19" s="7" t="s">
        <v>23</v>
      </c>
      <c r="I19" s="8">
        <v>800</v>
      </c>
      <c r="L19" s="8">
        <v>1800</v>
      </c>
    </row>
    <row r="20" spans="1:14" x14ac:dyDescent="0.25">
      <c r="A20" t="s">
        <v>13</v>
      </c>
      <c r="B20" t="s">
        <v>24</v>
      </c>
      <c r="F20" s="7">
        <f>+'[1]Exp by month'!I89</f>
        <v>204.52</v>
      </c>
      <c r="G20" s="7"/>
      <c r="H20" s="7" t="s">
        <v>23</v>
      </c>
      <c r="I20" s="8">
        <v>500</v>
      </c>
      <c r="L20" s="8">
        <v>500</v>
      </c>
    </row>
    <row r="21" spans="1:14" x14ac:dyDescent="0.25">
      <c r="A21" t="s">
        <v>25</v>
      </c>
      <c r="B21" t="s">
        <v>26</v>
      </c>
      <c r="F21" s="7">
        <f>+'[1]Exp by month'!J89</f>
        <v>0</v>
      </c>
      <c r="G21" s="7"/>
      <c r="H21" s="7" t="s">
        <v>23</v>
      </c>
      <c r="I21" s="8">
        <v>610</v>
      </c>
      <c r="L21" s="8">
        <v>610</v>
      </c>
    </row>
    <row r="22" spans="1:14" x14ac:dyDescent="0.25">
      <c r="A22" t="s">
        <v>15</v>
      </c>
      <c r="B22" t="s">
        <v>27</v>
      </c>
      <c r="F22" s="7">
        <f>+'[1]Exp by month'!K89</f>
        <v>120</v>
      </c>
      <c r="G22" s="7"/>
      <c r="H22" s="7" t="s">
        <v>23</v>
      </c>
      <c r="I22" s="8">
        <v>150</v>
      </c>
      <c r="L22" s="8">
        <v>150</v>
      </c>
    </row>
    <row r="23" spans="1:14" x14ac:dyDescent="0.25">
      <c r="A23" t="s">
        <v>28</v>
      </c>
      <c r="B23" t="s">
        <v>29</v>
      </c>
      <c r="F23" s="7">
        <f>+'[1]Exp by month'!L89</f>
        <v>1356.7</v>
      </c>
      <c r="G23" s="7"/>
      <c r="H23" s="7" t="s">
        <v>23</v>
      </c>
      <c r="I23" s="8">
        <v>4000</v>
      </c>
      <c r="L23" s="8">
        <v>3500</v>
      </c>
    </row>
    <row r="24" spans="1:14" x14ac:dyDescent="0.25">
      <c r="A24" t="s">
        <v>17</v>
      </c>
      <c r="B24" t="s">
        <v>30</v>
      </c>
      <c r="F24" s="7">
        <f>+'[1]Exp by month'!M89</f>
        <v>57</v>
      </c>
      <c r="G24" s="7"/>
      <c r="H24" s="7" t="s">
        <v>23</v>
      </c>
      <c r="I24" s="8">
        <v>1000</v>
      </c>
      <c r="L24" s="8">
        <v>1000</v>
      </c>
    </row>
    <row r="25" spans="1:14" x14ac:dyDescent="0.25">
      <c r="A25" t="s">
        <v>31</v>
      </c>
      <c r="B25" t="s">
        <v>32</v>
      </c>
      <c r="F25" s="7">
        <f>+'[1]Exp by month'!N89</f>
        <v>162</v>
      </c>
      <c r="G25" s="7"/>
      <c r="H25" s="7"/>
      <c r="I25" s="8">
        <v>200</v>
      </c>
      <c r="L25" s="8">
        <v>200</v>
      </c>
    </row>
    <row r="26" spans="1:14" x14ac:dyDescent="0.25">
      <c r="A26" t="s">
        <v>33</v>
      </c>
      <c r="B26" t="s">
        <v>34</v>
      </c>
      <c r="F26" s="7">
        <f>+'[1]Exp by month'!N90</f>
        <v>0</v>
      </c>
      <c r="G26" s="7"/>
      <c r="H26" s="7"/>
      <c r="I26" s="8">
        <v>700</v>
      </c>
      <c r="L26" s="8">
        <v>700</v>
      </c>
    </row>
    <row r="27" spans="1:14" x14ac:dyDescent="0.25">
      <c r="A27" t="s">
        <v>35</v>
      </c>
      <c r="B27" t="s">
        <v>36</v>
      </c>
      <c r="F27" s="7">
        <f>+'[1]Exp by month'!N91</f>
        <v>0</v>
      </c>
      <c r="G27" s="7"/>
      <c r="H27" s="7"/>
      <c r="I27" s="8">
        <v>0</v>
      </c>
      <c r="L27" s="8">
        <v>0</v>
      </c>
    </row>
    <row r="28" spans="1:14" x14ac:dyDescent="0.25">
      <c r="A28" t="s">
        <v>37</v>
      </c>
      <c r="B28" t="s">
        <v>38</v>
      </c>
      <c r="F28" s="7">
        <f>+'[1]Exp by month'!Q89</f>
        <v>258.92</v>
      </c>
      <c r="G28" s="7"/>
      <c r="H28" s="7"/>
      <c r="I28" s="8">
        <v>400</v>
      </c>
      <c r="L28" s="8">
        <v>400</v>
      </c>
    </row>
    <row r="29" spans="1:14" x14ac:dyDescent="0.25">
      <c r="B29" t="s">
        <v>39</v>
      </c>
      <c r="F29" s="7"/>
      <c r="G29" s="7"/>
      <c r="H29" s="7"/>
      <c r="I29" s="8"/>
      <c r="L29" s="8">
        <v>400</v>
      </c>
    </row>
    <row r="30" spans="1:14" ht="15.75" thickBot="1" x14ac:dyDescent="0.3">
      <c r="F30" s="7"/>
      <c r="G30" s="9">
        <f>SUM(F18:F28)</f>
        <v>13155.910000000003</v>
      </c>
      <c r="H30" s="7"/>
      <c r="I30" s="8"/>
      <c r="J30" s="10">
        <f>SUM(I18:I28)</f>
        <v>34360</v>
      </c>
      <c r="L30" s="8"/>
      <c r="M30" s="10">
        <f>SUM(L18:L29)</f>
        <v>35260</v>
      </c>
    </row>
    <row r="31" spans="1:14" ht="15.75" thickTop="1" x14ac:dyDescent="0.25">
      <c r="F31" s="7"/>
      <c r="G31" s="7"/>
      <c r="H31" s="7" t="s">
        <v>23</v>
      </c>
      <c r="I31" s="8"/>
      <c r="L31" s="8"/>
    </row>
    <row r="32" spans="1:14" ht="15.75" thickBot="1" x14ac:dyDescent="0.3">
      <c r="B32" s="2" t="s">
        <v>40</v>
      </c>
      <c r="F32" s="7"/>
      <c r="G32" s="9">
        <f>G15-G30</f>
        <v>12906.589999999997</v>
      </c>
      <c r="H32" s="7"/>
      <c r="I32" s="8"/>
      <c r="J32" s="10">
        <f>J15-J30</f>
        <v>3440</v>
      </c>
      <c r="L32" s="8"/>
      <c r="M32" s="10">
        <f>M15-M30</f>
        <v>-2260</v>
      </c>
    </row>
    <row r="33" spans="2:13" ht="16.5" thickTop="1" thickBot="1" x14ac:dyDescent="0.3">
      <c r="B33" t="s">
        <v>41</v>
      </c>
      <c r="F33" s="7"/>
      <c r="G33" s="9">
        <v>12910.29</v>
      </c>
      <c r="H33" s="7"/>
      <c r="I33" s="8"/>
      <c r="J33" s="11">
        <v>12910.29</v>
      </c>
      <c r="L33" s="8"/>
      <c r="M33" s="11">
        <v>12910.29</v>
      </c>
    </row>
    <row r="34" spans="2:13" ht="16.5" thickTop="1" thickBot="1" x14ac:dyDescent="0.3">
      <c r="B34" t="s">
        <v>42</v>
      </c>
      <c r="F34" s="7"/>
      <c r="G34" s="9">
        <f>+'[1]Social '!D3</f>
        <v>954.9399999999996</v>
      </c>
      <c r="H34" s="7"/>
      <c r="I34" s="8"/>
      <c r="J34" s="8">
        <v>0</v>
      </c>
      <c r="L34" s="8"/>
      <c r="M34" s="8">
        <v>0</v>
      </c>
    </row>
    <row r="35" spans="2:13" ht="16.5" thickTop="1" thickBot="1" x14ac:dyDescent="0.3">
      <c r="B35" t="s">
        <v>43</v>
      </c>
      <c r="F35" s="7"/>
      <c r="G35" s="9">
        <v>0</v>
      </c>
      <c r="H35" s="7"/>
      <c r="J35" s="8">
        <v>0</v>
      </c>
      <c r="M35" s="8">
        <v>0</v>
      </c>
    </row>
    <row r="36" spans="2:13" ht="16.5" thickTop="1" thickBot="1" x14ac:dyDescent="0.3">
      <c r="B36" t="s">
        <v>44</v>
      </c>
      <c r="F36" s="7"/>
      <c r="G36" s="9">
        <f>G32+G33+G35+G34</f>
        <v>26771.819999999996</v>
      </c>
      <c r="H36" s="7"/>
      <c r="J36" s="11">
        <f>J32+J33+J35+J34</f>
        <v>16350.29</v>
      </c>
      <c r="M36" s="11">
        <f>M32+M33+M35+M34</f>
        <v>10650.29</v>
      </c>
    </row>
    <row r="37" spans="2:13" ht="15.75" thickTop="1" x14ac:dyDescent="0.25">
      <c r="F37" s="7"/>
      <c r="G37" s="7"/>
      <c r="H37" s="7"/>
    </row>
    <row r="38" spans="2:13" x14ac:dyDescent="0.25">
      <c r="B38" s="2"/>
      <c r="F38" s="7"/>
      <c r="G38" s="7"/>
      <c r="H38" s="7"/>
    </row>
    <row r="39" spans="2:13" x14ac:dyDescent="0.25">
      <c r="B39" s="2" t="s">
        <v>45</v>
      </c>
      <c r="F39" s="7"/>
      <c r="G39" s="7">
        <f>0.36+0.33+0.35+0.35+0.34+0.37+0.32+0.35+0.36+0.32</f>
        <v>3.4499999999999997</v>
      </c>
      <c r="H39" s="7"/>
      <c r="J39" s="8">
        <v>5</v>
      </c>
      <c r="M39" s="8">
        <v>5</v>
      </c>
    </row>
    <row r="40" spans="2:13" x14ac:dyDescent="0.25">
      <c r="B40" t="s">
        <v>46</v>
      </c>
      <c r="F40" s="7"/>
      <c r="G40" s="7">
        <v>8265.93</v>
      </c>
      <c r="H40" s="7"/>
      <c r="J40" s="8">
        <v>8265.93</v>
      </c>
      <c r="M40" s="8">
        <v>8265.93</v>
      </c>
    </row>
    <row r="41" spans="2:13" x14ac:dyDescent="0.25">
      <c r="B41" t="s">
        <v>47</v>
      </c>
      <c r="F41" s="7"/>
      <c r="G41" s="7">
        <v>0</v>
      </c>
      <c r="H41" s="7"/>
      <c r="J41" s="8">
        <v>0</v>
      </c>
      <c r="M41" s="8">
        <v>0</v>
      </c>
    </row>
    <row r="42" spans="2:13" ht="15.75" thickBot="1" x14ac:dyDescent="0.3">
      <c r="B42" s="2" t="s">
        <v>48</v>
      </c>
      <c r="F42" s="7"/>
      <c r="G42" s="9">
        <f>G39+G40+G41</f>
        <v>8269.380000000001</v>
      </c>
      <c r="H42" s="7"/>
      <c r="J42" s="10">
        <f>J39+J40+J41</f>
        <v>8270.93</v>
      </c>
      <c r="M42" s="10">
        <f>M39+M40+M41</f>
        <v>8270.93</v>
      </c>
    </row>
    <row r="43" spans="2:13" ht="15.75" thickTop="1" x14ac:dyDescent="0.25">
      <c r="B43" s="2"/>
      <c r="F43" s="7"/>
      <c r="G43" s="7"/>
      <c r="H43" s="7"/>
      <c r="J43" s="8"/>
      <c r="M43" s="8"/>
    </row>
    <row r="44" spans="2:13" ht="15.75" thickBot="1" x14ac:dyDescent="0.3">
      <c r="B44" s="2" t="s">
        <v>49</v>
      </c>
      <c r="F44" s="7"/>
      <c r="G44" s="9">
        <v>111.82</v>
      </c>
      <c r="H44" s="7"/>
      <c r="J44" s="8"/>
      <c r="M44" s="8"/>
    </row>
    <row r="45" spans="2:13" ht="16.5" thickTop="1" thickBot="1" x14ac:dyDescent="0.3">
      <c r="B45" s="2"/>
      <c r="F45" s="7"/>
      <c r="G45" s="7"/>
      <c r="H45" s="7"/>
      <c r="J45" s="8"/>
      <c r="M45" s="8"/>
    </row>
    <row r="46" spans="2:13" ht="16.5" thickTop="1" thickBot="1" x14ac:dyDescent="0.3">
      <c r="B46" s="2" t="s">
        <v>50</v>
      </c>
      <c r="F46" s="7"/>
      <c r="G46" s="12">
        <f>G36+G42+G44</f>
        <v>35153.019999999997</v>
      </c>
      <c r="H46" s="7"/>
      <c r="I46" s="8"/>
      <c r="J46" s="11">
        <f>J36+J42</f>
        <v>24621.22</v>
      </c>
      <c r="L46" s="8"/>
      <c r="M46" s="11">
        <f>M36+M42</f>
        <v>18921.22</v>
      </c>
    </row>
    <row r="47" spans="2:13" ht="15.75" thickTop="1" x14ac:dyDescent="0.25">
      <c r="F47" s="7"/>
      <c r="G47" s="7"/>
      <c r="H47" s="7"/>
    </row>
    <row r="48" spans="2:13" x14ac:dyDescent="0.25">
      <c r="B48" s="2"/>
      <c r="F48" s="7"/>
      <c r="G48" s="7"/>
      <c r="H48" s="7"/>
    </row>
    <row r="49" spans="2:12" x14ac:dyDescent="0.25">
      <c r="C49" s="2" t="s">
        <v>51</v>
      </c>
      <c r="F49" s="7"/>
      <c r="G49" s="7"/>
      <c r="H49" s="4">
        <f>G36</f>
        <v>26771.819999999996</v>
      </c>
    </row>
    <row r="50" spans="2:12" ht="15.75" thickBot="1" x14ac:dyDescent="0.3">
      <c r="C50" t="s">
        <v>52</v>
      </c>
      <c r="F50" s="7"/>
      <c r="G50" s="7"/>
      <c r="H50" s="4"/>
    </row>
    <row r="51" spans="2:12" ht="16.5" thickTop="1" thickBot="1" x14ac:dyDescent="0.3">
      <c r="C51" t="s">
        <v>53</v>
      </c>
      <c r="F51" s="7"/>
      <c r="G51" s="7"/>
      <c r="H51" s="13">
        <f>H49+H50</f>
        <v>26771.819999999996</v>
      </c>
    </row>
    <row r="52" spans="2:12" ht="15.75" thickTop="1" x14ac:dyDescent="0.25">
      <c r="F52" s="7"/>
      <c r="G52" s="7"/>
      <c r="H52" s="7"/>
    </row>
    <row r="61" spans="2:12" ht="18.75" x14ac:dyDescent="0.3">
      <c r="B61" s="1"/>
      <c r="F61" s="2"/>
    </row>
    <row r="62" spans="2:12" ht="18.75" x14ac:dyDescent="0.3">
      <c r="B62" s="1"/>
    </row>
    <row r="63" spans="2:12" x14ac:dyDescent="0.25">
      <c r="B63" s="2"/>
      <c r="F63" s="3"/>
      <c r="I63" s="3"/>
      <c r="L63" s="3"/>
    </row>
    <row r="64" spans="2:12" x14ac:dyDescent="0.25">
      <c r="B64" s="2"/>
      <c r="F64" s="3"/>
    </row>
    <row r="65" spans="2:13" x14ac:dyDescent="0.25">
      <c r="B65" s="2"/>
      <c r="F65" s="4"/>
      <c r="I65" s="5"/>
      <c r="L65" s="5"/>
    </row>
    <row r="67" spans="2:13" x14ac:dyDescent="0.25">
      <c r="B67" s="2"/>
    </row>
    <row r="69" spans="2:13" x14ac:dyDescent="0.25">
      <c r="F69" s="7"/>
      <c r="G69" s="7"/>
      <c r="H69" s="7"/>
      <c r="I69" s="8"/>
      <c r="L69" s="8"/>
    </row>
    <row r="70" spans="2:13" x14ac:dyDescent="0.25">
      <c r="F70" s="7"/>
      <c r="G70" s="7"/>
      <c r="H70" s="7"/>
      <c r="I70" s="8"/>
      <c r="L70" s="8"/>
    </row>
    <row r="71" spans="2:13" x14ac:dyDescent="0.25">
      <c r="F71" s="7"/>
      <c r="G71" s="7"/>
      <c r="H71" s="7"/>
      <c r="I71" s="8"/>
      <c r="L71" s="8"/>
    </row>
    <row r="72" spans="2:13" x14ac:dyDescent="0.25">
      <c r="F72" s="8"/>
      <c r="G72" s="7"/>
      <c r="H72" s="7"/>
      <c r="I72" s="8"/>
      <c r="L72" s="8"/>
    </row>
    <row r="73" spans="2:13" x14ac:dyDescent="0.25">
      <c r="F73" s="7"/>
      <c r="G73" s="7"/>
      <c r="H73" s="7"/>
      <c r="I73" s="8"/>
      <c r="L73" s="8"/>
    </row>
    <row r="74" spans="2:13" x14ac:dyDescent="0.25">
      <c r="F74" s="7"/>
      <c r="G74" s="2"/>
      <c r="H74" s="7"/>
      <c r="J74" s="2"/>
      <c r="M74" s="2"/>
    </row>
    <row r="75" spans="2:13" x14ac:dyDescent="0.25">
      <c r="F75" s="7"/>
      <c r="G75" s="7"/>
      <c r="H75" s="7"/>
    </row>
    <row r="76" spans="2:13" x14ac:dyDescent="0.25">
      <c r="B76" s="2"/>
      <c r="F76" s="7"/>
      <c r="G76" s="7"/>
      <c r="H76" s="7"/>
    </row>
    <row r="77" spans="2:13" x14ac:dyDescent="0.25">
      <c r="F77" s="7"/>
      <c r="G77" s="7"/>
      <c r="H77" s="7"/>
      <c r="I77" s="8"/>
      <c r="L77" s="8"/>
    </row>
    <row r="78" spans="2:13" x14ac:dyDescent="0.25">
      <c r="F78" s="7"/>
      <c r="G78" s="7"/>
      <c r="H78" s="7"/>
      <c r="I78" s="8"/>
      <c r="L78" s="8"/>
    </row>
    <row r="79" spans="2:13" x14ac:dyDescent="0.25">
      <c r="F79" s="7"/>
      <c r="G79" s="7"/>
      <c r="H79" s="7"/>
      <c r="I79" s="8"/>
      <c r="L79" s="8"/>
    </row>
    <row r="80" spans="2:13" x14ac:dyDescent="0.25">
      <c r="F80" s="7"/>
      <c r="G80" s="7"/>
      <c r="H80" s="7"/>
      <c r="I80" s="8"/>
      <c r="L80" s="8"/>
    </row>
    <row r="81" spans="2:13" x14ac:dyDescent="0.25">
      <c r="F81" s="7"/>
      <c r="G81" s="7"/>
      <c r="H81" s="7"/>
      <c r="I81" s="8"/>
      <c r="L81" s="8"/>
    </row>
    <row r="82" spans="2:13" x14ac:dyDescent="0.25">
      <c r="F82" s="7"/>
      <c r="G82" s="7"/>
      <c r="H82" s="7"/>
      <c r="I82" s="8"/>
      <c r="L82" s="8"/>
    </row>
    <row r="83" spans="2:13" x14ac:dyDescent="0.25">
      <c r="F83" s="7"/>
      <c r="G83" s="7"/>
      <c r="H83" s="7"/>
      <c r="I83" s="8"/>
      <c r="L83" s="8"/>
    </row>
    <row r="84" spans="2:13" x14ac:dyDescent="0.25">
      <c r="F84" s="7"/>
      <c r="G84" s="7"/>
      <c r="H84" s="7"/>
      <c r="I84" s="8"/>
      <c r="L84" s="8"/>
    </row>
    <row r="85" spans="2:13" x14ac:dyDescent="0.25">
      <c r="F85" s="7"/>
      <c r="G85" s="7"/>
      <c r="H85" s="7"/>
      <c r="I85" s="8"/>
      <c r="L85" s="8"/>
    </row>
    <row r="86" spans="2:13" x14ac:dyDescent="0.25">
      <c r="F86" s="7"/>
      <c r="G86" s="7"/>
      <c r="H86" s="7"/>
      <c r="I86" s="8"/>
      <c r="L86" s="8"/>
    </row>
    <row r="87" spans="2:13" x14ac:dyDescent="0.25">
      <c r="F87" s="7"/>
      <c r="G87" s="7"/>
      <c r="H87" s="7"/>
      <c r="I87" s="8"/>
      <c r="L87" s="8"/>
    </row>
    <row r="88" spans="2:13" x14ac:dyDescent="0.25">
      <c r="F88" s="7"/>
      <c r="G88" s="7"/>
      <c r="H88" s="7"/>
      <c r="I88" s="8"/>
      <c r="J88" s="8"/>
      <c r="L88" s="8"/>
      <c r="M88" s="8"/>
    </row>
    <row r="89" spans="2:13" x14ac:dyDescent="0.25">
      <c r="F89" s="7"/>
      <c r="G89" s="7"/>
      <c r="H89" s="7"/>
      <c r="I89" s="8"/>
      <c r="L89" s="8"/>
    </row>
    <row r="90" spans="2:13" x14ac:dyDescent="0.25">
      <c r="B90" s="2"/>
      <c r="F90" s="7"/>
      <c r="G90" s="7"/>
      <c r="H90" s="7"/>
      <c r="I90" s="8"/>
      <c r="J90" s="8"/>
      <c r="L90" s="8"/>
      <c r="M90" s="8"/>
    </row>
    <row r="91" spans="2:13" x14ac:dyDescent="0.25">
      <c r="F91" s="7"/>
      <c r="G91" s="7"/>
      <c r="H91" s="7"/>
      <c r="I91" s="8"/>
      <c r="J91" s="8"/>
      <c r="L91" s="8"/>
      <c r="M91" s="8"/>
    </row>
    <row r="92" spans="2:13" x14ac:dyDescent="0.25">
      <c r="F92" s="7"/>
      <c r="G92" s="7"/>
      <c r="H92" s="7"/>
      <c r="I92" s="8"/>
      <c r="J92" s="8"/>
      <c r="L92" s="8"/>
      <c r="M92" s="8"/>
    </row>
    <row r="93" spans="2:13" x14ac:dyDescent="0.25">
      <c r="F93" s="7"/>
      <c r="G93" s="7"/>
      <c r="H93" s="7"/>
      <c r="J93" s="8"/>
      <c r="M93" s="8"/>
    </row>
    <row r="94" spans="2:13" x14ac:dyDescent="0.25">
      <c r="F94" s="7"/>
      <c r="G94" s="7"/>
      <c r="H94" s="7"/>
      <c r="J94" s="8"/>
      <c r="M94" s="8"/>
    </row>
    <row r="95" spans="2:13" x14ac:dyDescent="0.25">
      <c r="F95" s="7"/>
      <c r="G95" s="7"/>
      <c r="H95" s="7"/>
    </row>
    <row r="96" spans="2:13" x14ac:dyDescent="0.25">
      <c r="B96" s="2"/>
      <c r="F96" s="7"/>
      <c r="G96" s="7"/>
      <c r="H96" s="7"/>
    </row>
    <row r="97" spans="2:13" x14ac:dyDescent="0.25">
      <c r="B97" s="2"/>
      <c r="F97" s="7"/>
      <c r="G97" s="7"/>
      <c r="H97" s="7"/>
      <c r="J97" s="8"/>
      <c r="M97" s="8"/>
    </row>
    <row r="98" spans="2:13" x14ac:dyDescent="0.25">
      <c r="F98" s="7"/>
      <c r="G98" s="7"/>
      <c r="H98" s="7"/>
      <c r="J98" s="8"/>
      <c r="M98" s="8"/>
    </row>
    <row r="99" spans="2:13" x14ac:dyDescent="0.25">
      <c r="F99" s="7"/>
      <c r="G99" s="7"/>
      <c r="H99" s="7"/>
      <c r="J99" s="8"/>
      <c r="M99" s="8"/>
    </row>
    <row r="100" spans="2:13" x14ac:dyDescent="0.25">
      <c r="B100" s="2"/>
      <c r="F100" s="7"/>
      <c r="G100" s="7"/>
      <c r="H100" s="7"/>
      <c r="J100" s="8"/>
      <c r="M100" s="8"/>
    </row>
    <row r="101" spans="2:13" x14ac:dyDescent="0.25">
      <c r="B101" s="2"/>
      <c r="F101" s="7"/>
      <c r="G101" s="7"/>
      <c r="H101" s="7"/>
      <c r="J101" s="8"/>
      <c r="M101" s="8"/>
    </row>
    <row r="102" spans="2:13" x14ac:dyDescent="0.25">
      <c r="B102" s="2"/>
      <c r="F102" s="7"/>
      <c r="G102" s="7"/>
      <c r="H102" s="7"/>
      <c r="J102" s="8"/>
      <c r="M102" s="8"/>
    </row>
    <row r="103" spans="2:13" x14ac:dyDescent="0.25">
      <c r="B103" s="2"/>
      <c r="F103" s="7"/>
      <c r="G103" s="7"/>
      <c r="H103" s="7"/>
      <c r="J103" s="8"/>
      <c r="M103" s="8"/>
    </row>
    <row r="104" spans="2:13" x14ac:dyDescent="0.25">
      <c r="B104" s="2"/>
      <c r="F104" s="7"/>
      <c r="G104" s="7"/>
      <c r="H104" s="7"/>
      <c r="I104" s="8"/>
      <c r="J104" s="8"/>
      <c r="L104" s="8"/>
      <c r="M104" s="8"/>
    </row>
    <row r="105" spans="2:13" x14ac:dyDescent="0.25">
      <c r="F105" s="7"/>
      <c r="G105" s="7"/>
      <c r="H105" s="7"/>
    </row>
    <row r="106" spans="2:13" x14ac:dyDescent="0.25">
      <c r="B106" s="2"/>
      <c r="F106" s="7"/>
      <c r="G106" s="7"/>
      <c r="H106" s="7"/>
    </row>
    <row r="107" spans="2:13" x14ac:dyDescent="0.25">
      <c r="C107" s="2"/>
      <c r="F107" s="7"/>
      <c r="G107" s="7"/>
      <c r="H107" s="4"/>
    </row>
    <row r="108" spans="2:13" x14ac:dyDescent="0.25">
      <c r="F108" s="7"/>
      <c r="G108" s="7"/>
      <c r="H108" s="4"/>
    </row>
    <row r="109" spans="2:13" x14ac:dyDescent="0.25">
      <c r="F109" s="7"/>
      <c r="G109" s="7"/>
      <c r="H109" s="4"/>
    </row>
    <row r="110" spans="2:13" x14ac:dyDescent="0.25">
      <c r="F110" s="7"/>
      <c r="G110" s="7"/>
      <c r="H110" s="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Seamour</dc:creator>
  <cp:lastModifiedBy>Sue Seamour</cp:lastModifiedBy>
  <cp:lastPrinted>2019-11-17T12:03:08Z</cp:lastPrinted>
  <dcterms:created xsi:type="dcterms:W3CDTF">2019-11-17T11:23:53Z</dcterms:created>
  <dcterms:modified xsi:type="dcterms:W3CDTF">2020-05-06T18:59:44Z</dcterms:modified>
</cp:coreProperties>
</file>